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 codeName="현재_통합_문서"/>
  <xr:revisionPtr revIDLastSave="0" documentId="8_{5BFEFA64-9FDE-4C75-BD1A-A90686DE7193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3분기" sheetId="8" r:id="rId1"/>
  </sheets>
  <definedNames>
    <definedName name="_xlnm._FilterDatabase" localSheetId="0" hidden="1">'3분기'!$A$6:$N$41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0" i="8" l="1"/>
  <c r="K28" i="8" l="1"/>
  <c r="K12" i="8" l="1"/>
  <c r="K13" i="8"/>
  <c r="K15" i="8"/>
  <c r="K16" i="8"/>
  <c r="K17" i="8"/>
  <c r="K18" i="8"/>
  <c r="K19" i="8"/>
  <c r="K20" i="8"/>
  <c r="K21" i="8"/>
  <c r="K23" i="8"/>
  <c r="K24" i="8"/>
  <c r="K25" i="8"/>
  <c r="K26" i="8"/>
  <c r="K27" i="8"/>
  <c r="K29" i="8"/>
  <c r="K30" i="8"/>
  <c r="K31" i="8"/>
  <c r="K32" i="8"/>
  <c r="K33" i="8"/>
  <c r="K36" i="8"/>
  <c r="K37" i="8"/>
  <c r="K38" i="8"/>
  <c r="K39" i="8"/>
  <c r="Q2" i="8" l="1"/>
  <c r="R2" i="8"/>
  <c r="P2" i="8" l="1"/>
  <c r="I7" i="8" l="1"/>
  <c r="S3" i="8" l="1"/>
  <c r="R3" i="8"/>
  <c r="Q3" i="8"/>
  <c r="M7" i="8" l="1"/>
  <c r="J7" i="8"/>
  <c r="K7" i="8" l="1"/>
</calcChain>
</file>

<file path=xl/sharedStrings.xml><?xml version="1.0" encoding="utf-8"?>
<sst xmlns="http://schemas.openxmlformats.org/spreadsheetml/2006/main" count="326" uniqueCount="193">
  <si>
    <t>연번</t>
    <phoneticPr fontId="2" type="noConversion"/>
  </si>
  <si>
    <t>사업명</t>
    <phoneticPr fontId="2" type="noConversion"/>
  </si>
  <si>
    <t>지역</t>
    <phoneticPr fontId="2" type="noConversion"/>
  </si>
  <si>
    <t>추진현황</t>
    <phoneticPr fontId="2" type="noConversion"/>
  </si>
  <si>
    <t>비고</t>
    <phoneticPr fontId="2" type="noConversion"/>
  </si>
  <si>
    <t>완료(건)</t>
    <phoneticPr fontId="2" type="noConversion"/>
  </si>
  <si>
    <t>부서명</t>
    <phoneticPr fontId="2" type="noConversion"/>
  </si>
  <si>
    <t>양감면</t>
  </si>
  <si>
    <t>우정읍</t>
  </si>
  <si>
    <t>마도면</t>
  </si>
  <si>
    <t>팔탄면</t>
  </si>
  <si>
    <t>향남읍</t>
  </si>
  <si>
    <t>예산편성액
(천원)</t>
    <phoneticPr fontId="2" type="noConversion"/>
  </si>
  <si>
    <t>집행액
(천원)</t>
    <phoneticPr fontId="2" type="noConversion"/>
  </si>
  <si>
    <t>집행잔액
(천원)</t>
    <phoneticPr fontId="2" type="noConversion"/>
  </si>
  <si>
    <t>송산면</t>
  </si>
  <si>
    <t>공정률(%)</t>
    <phoneticPr fontId="2" type="noConversion"/>
  </si>
  <si>
    <t>구분</t>
    <phoneticPr fontId="1" type="noConversion"/>
  </si>
  <si>
    <t>향후계획</t>
    <phoneticPr fontId="2" type="noConversion"/>
  </si>
  <si>
    <t>체육진흥과</t>
    <phoneticPr fontId="1" type="noConversion"/>
  </si>
  <si>
    <t>스마트도시과</t>
    <phoneticPr fontId="1" type="noConversion"/>
  </si>
  <si>
    <t>중장년노인복지과</t>
    <phoneticPr fontId="1" type="noConversion"/>
  </si>
  <si>
    <t>기배동</t>
  </si>
  <si>
    <t>계</t>
    <phoneticPr fontId="1" type="noConversion"/>
  </si>
  <si>
    <t>사업위치</t>
    <phoneticPr fontId="2" type="noConversion"/>
  </si>
  <si>
    <t>교통정책과</t>
    <phoneticPr fontId="1" type="noConversion"/>
  </si>
  <si>
    <t>계</t>
    <phoneticPr fontId="1" type="noConversion"/>
  </si>
  <si>
    <t>완료</t>
    <phoneticPr fontId="1" type="noConversion"/>
  </si>
  <si>
    <t>추진중</t>
    <phoneticPr fontId="1" type="noConversion"/>
  </si>
  <si>
    <t>추진중단</t>
    <phoneticPr fontId="1" type="noConversion"/>
  </si>
  <si>
    <t>2025년 주민참여예산사업 추진현황</t>
    <phoneticPr fontId="2" type="noConversion"/>
  </si>
  <si>
    <t>시단위</t>
    <phoneticPr fontId="2" type="noConversion"/>
  </si>
  <si>
    <t>읍면동</t>
    <phoneticPr fontId="2" type="noConversion"/>
  </si>
  <si>
    <t>읍면동</t>
  </si>
  <si>
    <t>중장년노인복지과</t>
  </si>
  <si>
    <t>산림휴양과</t>
    <phoneticPr fontId="2" type="noConversion"/>
  </si>
  <si>
    <t>동부 교통건설과</t>
  </si>
  <si>
    <t>교통정책과</t>
  </si>
  <si>
    <t>복지정책과</t>
  </si>
  <si>
    <t>문화예술과</t>
  </si>
  <si>
    <t>봉담읍</t>
    <phoneticPr fontId="2" type="noConversion"/>
  </si>
  <si>
    <t>남양읍</t>
  </si>
  <si>
    <t>서신면</t>
  </si>
  <si>
    <t>장안면</t>
    <phoneticPr fontId="2" type="noConversion"/>
  </si>
  <si>
    <t>정남면</t>
  </si>
  <si>
    <t>동탄3동</t>
    <phoneticPr fontId="2" type="noConversion"/>
  </si>
  <si>
    <t>동탄4동</t>
  </si>
  <si>
    <t>동탄5동</t>
  </si>
  <si>
    <t>우정읍</t>
    <phoneticPr fontId="2" type="noConversion"/>
  </si>
  <si>
    <t>매송면</t>
    <phoneticPr fontId="2" type="noConversion"/>
  </si>
  <si>
    <t>정남면</t>
    <phoneticPr fontId="2" type="noConversion"/>
  </si>
  <si>
    <t>새솔동</t>
    <phoneticPr fontId="2" type="noConversion"/>
  </si>
  <si>
    <t>병점2동</t>
    <phoneticPr fontId="2" type="noConversion"/>
  </si>
  <si>
    <t>동탄6동</t>
    <phoneticPr fontId="2" type="noConversion"/>
  </si>
  <si>
    <t>동탄8동</t>
    <phoneticPr fontId="2" type="noConversion"/>
  </si>
  <si>
    <t>시 전체</t>
    <phoneticPr fontId="2" type="noConversion"/>
  </si>
  <si>
    <t>향남읍</t>
    <phoneticPr fontId="2" type="noConversion"/>
  </si>
  <si>
    <t>남양읍</t>
    <phoneticPr fontId="2" type="noConversion"/>
  </si>
  <si>
    <t>마도면</t>
    <phoneticPr fontId="2" type="noConversion"/>
  </si>
  <si>
    <t>송산면</t>
    <phoneticPr fontId="2" type="noConversion"/>
  </si>
  <si>
    <t>서신면</t>
    <phoneticPr fontId="2" type="noConversion"/>
  </si>
  <si>
    <t>팔탄면</t>
    <phoneticPr fontId="2" type="noConversion"/>
  </si>
  <si>
    <t>양감면</t>
    <phoneticPr fontId="2" type="noConversion"/>
  </si>
  <si>
    <t>기배동</t>
    <phoneticPr fontId="2" type="noConversion"/>
  </si>
  <si>
    <t>동탄4동</t>
    <phoneticPr fontId="2" type="noConversion"/>
  </si>
  <si>
    <t>동탄5동</t>
    <phoneticPr fontId="2" type="noConversion"/>
  </si>
  <si>
    <t>매향2리 경로당 건립</t>
    <phoneticPr fontId="1" type="noConversion"/>
  </si>
  <si>
    <t>조암11리 경로당 건립</t>
  </si>
  <si>
    <t>원리 경로당 2층 진입로 개선</t>
    <phoneticPr fontId="1" type="noConversion"/>
  </si>
  <si>
    <t>천천5리 경로당 건립</t>
    <phoneticPr fontId="1" type="noConversion"/>
  </si>
  <si>
    <t>장안초등학교 일원 LED신호등 설치</t>
    <phoneticPr fontId="2" type="noConversion"/>
  </si>
  <si>
    <t>덕절2리 마을방범 CCTV 설치</t>
  </si>
  <si>
    <t>새솔동 맨발걷기길 조성</t>
  </si>
  <si>
    <t>병점동 849-2번지 일원 도로 조명 설치</t>
    <phoneticPr fontId="1" type="noConversion"/>
  </si>
  <si>
    <t>병점1로 일원 산책로 정비</t>
    <phoneticPr fontId="1" type="noConversion"/>
  </si>
  <si>
    <t>병점동 848-2번지 일원 경관녹지 정비</t>
  </si>
  <si>
    <t>효행로1156번길 일원 안전울타리 교체</t>
    <phoneticPr fontId="1" type="noConversion"/>
  </si>
  <si>
    <t>방교공원 체육시설 설치</t>
    <phoneticPr fontId="2" type="noConversion"/>
  </si>
  <si>
    <t>동탄대로2길 띠녹지 정비 사업</t>
  </si>
  <si>
    <t>녹색어머니 봉사활동 위치 표식 설치</t>
    <phoneticPr fontId="1" type="noConversion"/>
  </si>
  <si>
    <t>복지제도 수혜 수기 공모전 운영</t>
    <phoneticPr fontId="2" type="noConversion"/>
  </si>
  <si>
    <t>화성형 문화예술교육 컨설팅</t>
    <phoneticPr fontId="2" type="noConversion"/>
  </si>
  <si>
    <t>봉담읍 둘레길 조성</t>
  </si>
  <si>
    <t>마을 문패 보급 설치</t>
    <phoneticPr fontId="1" type="noConversion"/>
  </si>
  <si>
    <t>마을 정자 현판 및 주련 설치</t>
  </si>
  <si>
    <t>상신5리 마을회관 운동기구 설치</t>
  </si>
  <si>
    <t>목재벤치 보수 사업</t>
    <phoneticPr fontId="1" type="noConversion"/>
  </si>
  <si>
    <t>청원4리 마을회관 운동기구 설치</t>
  </si>
  <si>
    <t>고포2리 마을회관 운동기구 설치</t>
  </si>
  <si>
    <t>서신면 공유텃밭 조성 및 주변 환경정화</t>
  </si>
  <si>
    <t>행정복지센터 야외무대 무대 설치</t>
  </si>
  <si>
    <t>어은천 주변 환경 개선</t>
  </si>
  <si>
    <t>태양광 전등 설치</t>
  </si>
  <si>
    <t>게이트볼장 시설물 보수</t>
  </si>
  <si>
    <t>괘랑2리 경로당 운동기구 설치</t>
  </si>
  <si>
    <t>보통1리 경로당 운동기구 설치</t>
  </si>
  <si>
    <t>커피박 자원순환 사업</t>
    <phoneticPr fontId="1" type="noConversion"/>
  </si>
  <si>
    <t>동탄3동 둘레길 조성</t>
  </si>
  <si>
    <t>옥상정원 공간 개선</t>
    <phoneticPr fontId="1" type="noConversion"/>
  </si>
  <si>
    <t>중동체육시설 화단 조성</t>
  </si>
  <si>
    <t>우정읍 매향리 476-3</t>
    <phoneticPr fontId="2" type="noConversion"/>
  </si>
  <si>
    <t>우정읍 조암리 801-7</t>
    <phoneticPr fontId="2" type="noConversion"/>
  </si>
  <si>
    <t>매송면 원리 경로당
(매송북길 22)</t>
    <phoneticPr fontId="2" type="noConversion"/>
  </si>
  <si>
    <t>매송면 천천리 185-1</t>
    <phoneticPr fontId="2" type="noConversion"/>
  </si>
  <si>
    <t>장안초등학교 일원
(어은리 812)</t>
    <phoneticPr fontId="2" type="noConversion"/>
  </si>
  <si>
    <t>새솔동 49-2번지 일원</t>
    <phoneticPr fontId="2" type="noConversion"/>
  </si>
  <si>
    <t>병점동 849-2 일원 십자보행로</t>
    <phoneticPr fontId="2" type="noConversion"/>
  </si>
  <si>
    <t>병점동 839-1, 839-2, 841-1, 841-2</t>
    <phoneticPr fontId="2" type="noConversion"/>
  </si>
  <si>
    <t>병점동 848-2</t>
    <phoneticPr fontId="2" type="noConversion"/>
  </si>
  <si>
    <t>기산동 108-4 일원</t>
    <phoneticPr fontId="2" type="noConversion"/>
  </si>
  <si>
    <t>방교공원
(오산동 1016)</t>
    <phoneticPr fontId="2" type="noConversion"/>
  </si>
  <si>
    <t>동탄대로2길</t>
    <phoneticPr fontId="2" type="noConversion"/>
  </si>
  <si>
    <t>상리 22-10 일대</t>
    <phoneticPr fontId="2" type="noConversion"/>
  </si>
  <si>
    <t>화성시 우정읍</t>
    <phoneticPr fontId="2" type="noConversion"/>
  </si>
  <si>
    <t>화성시 우정읍 주곡리 126-3번지, 원안리 353번지</t>
    <phoneticPr fontId="2" type="noConversion"/>
  </si>
  <si>
    <t>상신5리 마을회관
(향남읍 상신리 1229-2)</t>
    <phoneticPr fontId="2" type="noConversion"/>
  </si>
  <si>
    <t>남양읍 일원</t>
    <phoneticPr fontId="2" type="noConversion"/>
  </si>
  <si>
    <t>청원4리 마을회관</t>
    <phoneticPr fontId="2" type="noConversion"/>
  </si>
  <si>
    <t>고포2리 마을회관</t>
    <phoneticPr fontId="2" type="noConversion"/>
  </si>
  <si>
    <t>서신면 매화리 일원</t>
    <phoneticPr fontId="2" type="noConversion"/>
  </si>
  <si>
    <t>팔탄면행정복지센터
(팔탄면 구장길 14)</t>
    <phoneticPr fontId="2" type="noConversion"/>
  </si>
  <si>
    <t>장안면 어은천 주변
(어은리 372-7 일원)</t>
    <phoneticPr fontId="2" type="noConversion"/>
  </si>
  <si>
    <t>양감면 사창리 687, 586, 486 일원</t>
    <phoneticPr fontId="2" type="noConversion"/>
  </si>
  <si>
    <t>양감면행정복지센터
(양감면 초록로 7)</t>
    <phoneticPr fontId="2" type="noConversion"/>
  </si>
  <si>
    <t>괘랑리 506</t>
    <phoneticPr fontId="2" type="noConversion"/>
  </si>
  <si>
    <t>보통리 665-3</t>
    <phoneticPr fontId="2" type="noConversion"/>
  </si>
  <si>
    <t>기배동 일원</t>
    <phoneticPr fontId="2" type="noConversion"/>
  </si>
  <si>
    <t>동탄3동 일원(능동 1068, 능동 1133)</t>
    <phoneticPr fontId="2" type="noConversion"/>
  </si>
  <si>
    <t>동탄중앙어울림센터 옥상
(동탄대로시범길 133)</t>
    <phoneticPr fontId="2" type="noConversion"/>
  </si>
  <si>
    <t>중동체육시설(중동 27-1)</t>
    <phoneticPr fontId="2" type="noConversion"/>
  </si>
  <si>
    <t>완료/추진중/추진중단 등</t>
    <phoneticPr fontId="1" type="noConversion"/>
  </si>
  <si>
    <t>총 34건</t>
    <phoneticPr fontId="2" type="noConversion"/>
  </si>
  <si>
    <t>○ 2025. 2. 사업 착수
○ 2025. 3. 사업 준공</t>
    <phoneticPr fontId="1" type="noConversion"/>
  </si>
  <si>
    <t>완료</t>
    <phoneticPr fontId="1" type="noConversion"/>
  </si>
  <si>
    <t>추진중</t>
    <phoneticPr fontId="1" type="noConversion"/>
  </si>
  <si>
    <t>덕절리 142-1, 130-1, 444-1</t>
    <phoneticPr fontId="2" type="noConversion"/>
  </si>
  <si>
    <t>-</t>
    <phoneticPr fontId="1" type="noConversion"/>
  </si>
  <si>
    <t>추진중</t>
    <phoneticPr fontId="1" type="noConversion"/>
  </si>
  <si>
    <t>○ 2025. 2.: 보조사업자 선정</t>
    <phoneticPr fontId="1" type="noConversion"/>
  </si>
  <si>
    <t>추진중</t>
    <phoneticPr fontId="1" type="noConversion"/>
  </si>
  <si>
    <t>완료</t>
    <phoneticPr fontId="1" type="noConversion"/>
  </si>
  <si>
    <t>추진중</t>
    <phoneticPr fontId="1" type="noConversion"/>
  </si>
  <si>
    <t>해당없음</t>
    <phoneticPr fontId="1" type="noConversion"/>
  </si>
  <si>
    <t>○ 2025. 3. 18.: 착공
○ 2025. 4. 7. : 준공완료</t>
    <phoneticPr fontId="1" type="noConversion"/>
  </si>
  <si>
    <t>○ 2025. 4.: 노후 안전울타리 교체(L=100m, 50경간) 완료</t>
    <phoneticPr fontId="1" type="noConversion"/>
  </si>
  <si>
    <t>○ 2025. 4.: 기본설계 진행중</t>
    <phoneticPr fontId="1" type="noConversion"/>
  </si>
  <si>
    <t>○ 2025. 1. 23. : 사업 시행
○ 2025. 2. 14. : 착공
○ 2025. 3. 11. : 준공</t>
    <phoneticPr fontId="1" type="noConversion"/>
  </si>
  <si>
    <t>완료</t>
    <phoneticPr fontId="1" type="noConversion"/>
  </si>
  <si>
    <t>○ 2025. 3. 27.: 설치공사 계약완료
○ 2025. 3. 26.: 관급자재 야외운동기구 조달청 계약완료
○ 2025. 4. 7.: 공사 착공
○ 2025. 5. 5.: 공사 준공</t>
    <phoneticPr fontId="1" type="noConversion"/>
  </si>
  <si>
    <t>추진완료</t>
    <phoneticPr fontId="1" type="noConversion"/>
  </si>
  <si>
    <t>○ 2025. 4.: 운동기구 설치 위치 협의중
○ 2025. 5.: 운동기구 설치 및 대금지급 완료</t>
    <phoneticPr fontId="1" type="noConversion"/>
  </si>
  <si>
    <t>-</t>
    <phoneticPr fontId="1" type="noConversion"/>
  </si>
  <si>
    <t>○ 2025. 2.: 방범 CCTV 설치 장소 실사 점검
○ 2025. 3.: 물품 조달 계약 완료
○ 2025. 5.: 방범 CCTV 설치 완료</t>
    <phoneticPr fontId="1" type="noConversion"/>
  </si>
  <si>
    <t>○ 2025. 3. 사업 착수
○ 2025. 6. 사업 준공</t>
    <phoneticPr fontId="1" type="noConversion"/>
  </si>
  <si>
    <t>○ 2025. 4.: 설계 및 공사 발주
○ 2025. 6.: 공사 준공</t>
    <phoneticPr fontId="1" type="noConversion"/>
  </si>
  <si>
    <t>○ 2025. 3: 용역연구 계약심사 수행중 (화성시 문화관광재단)
○ 2025. 5.: 용역연구 입찰 공고 (화성시 문화관광재단)
○ 2025. 5. ~6. : 용역연구 업체선정 (화성시 문화관광재단)
○ 2025. 7.: 계약 체결 및 연구 착수 (화성시 문화관광재단)</t>
    <phoneticPr fontId="1" type="noConversion"/>
  </si>
  <si>
    <t>○ 2025. 1. 6. : 사업 검토
○ 2025. 3. 6. : 사업 시행
○ 2025. 3. 31. : 착공
○ 2025. 4. 25.: 준공</t>
    <phoneticPr fontId="1" type="noConversion"/>
  </si>
  <si>
    <t>○ ~ 2025. 11. : 보조사업 실시</t>
    <phoneticPr fontId="1" type="noConversion"/>
  </si>
  <si>
    <t>교부신청 신청 접수 중</t>
    <phoneticPr fontId="1" type="noConversion"/>
  </si>
  <si>
    <t>○ 2025. 4. 29. : 설치 공사 계약 체결
○ 2025. 5. 12. : 설치 공사 착공
○ 2025. 5. 21. : 설치 공사 준공
○ 2025. 5. 22. : 준공금 지급</t>
    <phoneticPr fontId="1" type="noConversion"/>
  </si>
  <si>
    <t>○ 2025. 6.: 추진 완료
○ 2025. 7.: 지급 완료</t>
    <phoneticPr fontId="1" type="noConversion"/>
  </si>
  <si>
    <t>○ 2025. 4. 14.: 계약 체결
○ 2025. 6. 26.: 물품 납품
○ 2025. 6. 30.: 설치 및 대금 지급 완료</t>
    <phoneticPr fontId="1" type="noConversion"/>
  </si>
  <si>
    <t>○ 2025. 10.: 현장점검 후 물품 발주
○ 2025. 11: 사업 완료</t>
    <phoneticPr fontId="1" type="noConversion"/>
  </si>
  <si>
    <t>○ 2025. 8.: 설계 요청
○ 2025. 9.: 설계 완료</t>
    <phoneticPr fontId="1" type="noConversion"/>
  </si>
  <si>
    <t>○ 2025. 1.: 실시설계 및 공원조성계획결정(변경) 용역 착수
○ 2025. 3.: 기본계획 수립에 따른 주민의견 청취
○ 2025. 6.: 실시설계 및 공원조성계획결정(변경) 용역 준공 및 
              방교공원 체육시설 설치공사 착공
○ 2025. 8.: 공사 준공</t>
    <phoneticPr fontId="1" type="noConversion"/>
  </si>
  <si>
    <t>○ 2025. 10. : 관급자재(레미콘) 대금 지급(6,769천원)
  ※ 최종 집행액(2025. 10.기준) : 166,714천원</t>
    <phoneticPr fontId="1" type="noConversion"/>
  </si>
  <si>
    <t>○ 2025. 3.: 사업 구체화를 위한 주민의견 수렴
○ 2025. 4.: 업체 비교
○ 2025. 6.: 계약체결 및 착공
○ 2025. 7.: 준공</t>
    <phoneticPr fontId="1" type="noConversion"/>
  </si>
  <si>
    <t>○ 2025. 7. 23.: 물품 납품
○ 2025. 7. 24.: 설치 및 대금 지급 완료</t>
    <phoneticPr fontId="1" type="noConversion"/>
  </si>
  <si>
    <t>○ 2025. 12. : 연구결과 발표</t>
    <phoneticPr fontId="1" type="noConversion"/>
  </si>
  <si>
    <r>
      <t xml:space="preserve"> </t>
    </r>
    <r>
      <rPr>
        <sz val="11"/>
        <rFont val="맑은 고딕"/>
        <family val="3"/>
        <charset val="129"/>
        <scheme val="minor"/>
      </rPr>
      <t>■ 사업참여기관(남부,나래울종합사회복지관)에 예산 지급 완료
 ■ 남부종합사회복지관
   ○ 수기공모전 관련 총45점 작품 출품
    - 수기글 27점, 수기그림 17점, 수기영상 1점
   ○ 수기공모전 참가작 中 수상작 8점 선정
    - 대상 1점, 최우수상 1점, 우수상 2점, 장려상 5점
■ 나래울종합사회복지관 
  ○ 사회복지시설, 복지서비스 이용 경험을 바탕으로 뜻깊은 
      사연 공모전 참여 수상자 선정
   - 수기공모전(자필, 한글, 워드 등 A4 2장) 14명
   - 그림(그림, 웹툰, 캘리 등) 4명
   - 영상공모전(브이로그, 쇼츠 등) 1명
   - 사진공모전(JPG 또는 JEPG 등) 1명
   - 그 외 참가상 56명</t>
    </r>
    <phoneticPr fontId="1" type="noConversion"/>
  </si>
  <si>
    <r>
      <t xml:space="preserve"> ■ 남부종합사회복지관나래울
  ○ (2025.10.14.~10.18.) 선정작 복지관 로비 전시
  ○ (2025.10.18.) 제3회 시월愛행사에서 시상진행예정
  ○ (2025.12.) 우수작 관련 책자 발간 예정
 ■ 나래울종합사회복지관
 </t>
    </r>
    <r>
      <rPr>
        <sz val="11"/>
        <rFont val="맑은 고딕"/>
        <family val="3"/>
        <charset val="129"/>
        <scheme val="minor"/>
      </rPr>
      <t xml:space="preserve"> ○ (2025. 9. 22.~11.1) 선정작 전시 
   - 9. 22.~10.11 화성시나래울종합사회복지관 전시
   - 10.13~10.25 화성시동탄노인종합복지관 전시
   - 10.27~11.01 유앤아이센터 전시   
  ○ (2025. 10. 25)  대상 시상 
  ○  (2025. 10. 28~10.29) 부상 지급 </t>
    </r>
    <phoneticPr fontId="1" type="noConversion"/>
  </si>
  <si>
    <t>-</t>
    <phoneticPr fontId="1" type="noConversion"/>
  </si>
  <si>
    <t>○ 2025. 9. 추진 완료</t>
    <phoneticPr fontId="1" type="noConversion"/>
  </si>
  <si>
    <t>○ 2025. 10. 대금 지급</t>
    <phoneticPr fontId="1" type="noConversion"/>
  </si>
  <si>
    <t>○ 2025. 10.: 둘레길 조성 공사 착공
○ 2025. 11.: 둘레길 조성 공사 준공</t>
    <phoneticPr fontId="1" type="noConversion"/>
  </si>
  <si>
    <t>○ 2025. 9. 23. 착공</t>
    <phoneticPr fontId="1" type="noConversion"/>
  </si>
  <si>
    <t>○ 2025. 10. 사업 종료 및 대금지급</t>
    <phoneticPr fontId="1" type="noConversion"/>
  </si>
  <si>
    <t xml:space="preserve">○ 2025. 9.~ 10.: 추가 작물 재배                          ○ 2025. 11.: 공유텃밭 및 환경정화 활동 사업 완료                                    </t>
    <phoneticPr fontId="1" type="noConversion"/>
  </si>
  <si>
    <t>○ 2025. 3.: 지방보조금 중복지원 여부 조회
○ 2025. 4.: 보조금 심의 제출 및 보조사업자 선정
○ 2025. 5.: 보조금 결정 및 지급 완료, 공유텃밭 사업 추진
○ 2025. 6.: 텃밭 일부 작물 수확 및 나눔 시작
○ 2025. 7.: 작물별 취약계층 나눔 실천(푸드뱅크협업)</t>
    <phoneticPr fontId="1" type="noConversion"/>
  </si>
  <si>
    <t>○ 2025. 11. 집행잔액을 활용한 추가 보수 검토</t>
    <phoneticPr fontId="1" type="noConversion"/>
  </si>
  <si>
    <t>(1차 커피박화분만들기 시행)
○ 2025. 3. 6. : 계약체결
○ 2025. 3. 7. : 물품납품 및 검수
                     (커피박화분, 미생물거르미)
○ 2025. 3. 17. : 대금 지급완료
(2차 화단만들기 시행)
○ 2025. 4. 11. : 계약체결
○ 2025. 4. 21. : 물품납품 및 검수
                     (꽃잔디 포트묘, 다육이)
○ 2025. 4. 24. : 대금 지급</t>
    <phoneticPr fontId="1" type="noConversion"/>
  </si>
  <si>
    <t>○ 2025. 5. 7. : 설계 용역(구조검토 등) 완수
○ 2025. 6. 2. : 도급공사(옥상 위 폐기물 철거 등) 준공
○ 2025. 6. 12. : 무대(데크) 설치
○ 2025. 6. 20. : 전기 공사(투광등 설치 등) 준공</t>
    <phoneticPr fontId="1" type="noConversion"/>
  </si>
  <si>
    <t>○ 2025. 2.: 기본설계 완료 및 최종 주민 의견 청취
○ 2025. 3.: 실시설계 용역 시행 중 
○ 2025. 5: 공공디자인 심의
○ 2025. 7: 공공디자인 재심의</t>
    <phoneticPr fontId="1" type="noConversion"/>
  </si>
  <si>
    <t xml:space="preserve">○ 2025. 11. 공용건축물 협의 완료
○ 2025. 12. 착공신고
○ 2026. 3. 사용승인 예정 </t>
    <phoneticPr fontId="1" type="noConversion"/>
  </si>
  <si>
    <t>○ 2025. 2.: 기본설계 완료 및 최종 주민 의견 청취
○ 2025. 3.: 실시설계 용역 시행 중 
○ 2025. 5: 공공디자인 심의
○ 2025. 7: 공공디자인 재심의
○ 2025. 8. 공용건축물 협의 완료</t>
    <phoneticPr fontId="1" type="noConversion"/>
  </si>
  <si>
    <t xml:space="preserve">○ 2025. 10. 착공신고
○ 2026. 2. 사용승인 예정 </t>
    <phoneticPr fontId="1" type="noConversion"/>
  </si>
  <si>
    <t>○ 2025. 2.: 기본설계 완료 및 최종 주민 의견 청취
○ 2025. 3.: 실시설계 용역 시행 중 
○ 2025. 5.: 도로점용 인허가 및 실시설계 완료
○ 2025. 7. 착공신고</t>
    <phoneticPr fontId="1" type="noConversion"/>
  </si>
  <si>
    <t>○ 2025. 10. 공사 준공 및 사용승인 예정</t>
    <phoneticPr fontId="1" type="noConversion"/>
  </si>
  <si>
    <t>○ 2025. 2: 기본설계 완료 및 최종 주민 의견 청취
○ 2025. 3: 실시설계 용역 시행 중 
○ 2025. 6: 공공디자인 심의
○ 2025. 8. 공용건축물 협의 완료</t>
    <phoneticPr fontId="1" type="noConversion"/>
  </si>
  <si>
    <t xml:space="preserve">○ 2025. 10. 착공신고 
○ 2026. 2. 사용승인 예정 </t>
    <phoneticPr fontId="1" type="noConversion"/>
  </si>
  <si>
    <t>○ 2025. 1. 14.: 사업대상지 주민 의견 조회
○ 2025. 3. 11.: 실시설계 용역 시행
○ 2025. 3. 21.: 사업대상지 선정 및 실시설계 용역 착수
○ 2025. 5. 9.: 실시설계 용역완료
○ 2025. 6. 10: 실시계획(변경) 작성고시
○ 2025. 6. 27: 공사착공
○ 2025. 8. 7: 공사준공</t>
    <phoneticPr fontId="1" type="noConversion"/>
  </si>
  <si>
    <t>○ 2025. 3. 10. : 사업 시행
○ 2025. 3. 17. : 착공
○ 2025. 4. 25. :  준공
○ 2025. 6. 7. : 사업 시행
○ 2025. 6. 12. : 착공
○ 2025. 7. : 준공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</si>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</sst>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0.0%"/>
  </numFmts>
  <fonts count="18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30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  <font>
      <b/>
      <sz val="16"/>
      <color rgb="FF0066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30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/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42" fontId="0" fillId="0" borderId="0" xfId="0" applyNumberFormat="1"/>
    <xf numFmtId="0" fontId="0" fillId="0" borderId="0" xfId="0" applyAlignment="1">
      <alignment horizontal="left"/>
    </xf>
    <xf numFmtId="42" fontId="0" fillId="0" borderId="0" xfId="0" applyNumberFormat="1" applyBorder="1"/>
    <xf numFmtId="0" fontId="0" fillId="0" borderId="1" xfId="0" applyNumberFormat="1" applyFill="1" applyBorder="1" applyAlignment="1">
      <alignment horizontal="center" vertical="center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/>
    <xf numFmtId="0" fontId="1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0" fillId="0" borderId="0" xfId="2" applyNumberFormat="1" applyFont="1" applyAlignment="1">
      <alignment vertical="center"/>
    </xf>
    <xf numFmtId="41" fontId="0" fillId="0" borderId="1" xfId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41" fontId="11" fillId="7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wrapText="1"/>
    </xf>
    <xf numFmtId="41" fontId="14" fillId="7" borderId="1" xfId="1" applyFont="1" applyFill="1" applyBorder="1" applyAlignment="1">
      <alignment horizontal="center" vertical="center" wrapText="1"/>
    </xf>
    <xf numFmtId="41" fontId="11" fillId="7" borderId="1" xfId="1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41" fontId="4" fillId="3" borderId="16" xfId="0" applyNumberFormat="1" applyFont="1" applyFill="1" applyBorder="1" applyAlignment="1">
      <alignment horizontal="center" vertical="center" wrapText="1"/>
    </xf>
    <xf numFmtId="41" fontId="4" fillId="5" borderId="16" xfId="0" applyNumberFormat="1" applyFont="1" applyFill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 wrapText="1"/>
    </xf>
    <xf numFmtId="0" fontId="6" fillId="0" borderId="0" xfId="0" applyFont="1"/>
    <xf numFmtId="0" fontId="16" fillId="0" borderId="0" xfId="0" applyFont="1" applyBorder="1" applyAlignment="1">
      <alignment horizontal="center" vertical="center"/>
    </xf>
    <xf numFmtId="0" fontId="17" fillId="5" borderId="1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4" fillId="3" borderId="16" xfId="0" applyFont="1" applyFill="1" applyBorder="1" applyAlignment="1">
      <alignment horizontal="left" vertical="center" wrapText="1"/>
    </xf>
    <xf numFmtId="0" fontId="6" fillId="0" borderId="1" xfId="0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41" fontId="0" fillId="4" borderId="1" xfId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1" fillId="0" borderId="1" xfId="0" quotePrefix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quotePrefix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42" fontId="17" fillId="2" borderId="12" xfId="0" applyNumberFormat="1" applyFont="1" applyFill="1" applyBorder="1" applyAlignment="1">
      <alignment horizontal="center" vertical="center" wrapText="1"/>
    </xf>
    <xf numFmtId="42" fontId="17" fillId="2" borderId="6" xfId="0" applyNumberFormat="1" applyFont="1" applyFill="1" applyBorder="1" applyAlignment="1">
      <alignment horizontal="center" vertical="center" wrapText="1"/>
    </xf>
    <xf numFmtId="42" fontId="4" fillId="2" borderId="3" xfId="0" applyNumberFormat="1" applyFont="1" applyFill="1" applyBorder="1" applyAlignment="1">
      <alignment horizontal="center" vertical="center" wrapText="1"/>
    </xf>
    <xf numFmtId="42" fontId="4" fillId="2" borderId="1" xfId="0" applyNumberFormat="1" applyFont="1" applyFill="1" applyBorder="1" applyAlignment="1">
      <alignment horizontal="center" vertical="center" wrapText="1"/>
    </xf>
    <xf numFmtId="0" fontId="13" fillId="6" borderId="13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F35F2-8762-4090-89F3-E1B4AE5F42BE}">
  <sheetPr>
    <tabColor rgb="FFFFFF00"/>
  </sheetPr>
  <dimension ref="A1:S42"/>
  <sheetViews>
    <sheetView tabSelected="1" zoomScale="70" zoomScaleNormal="70" workbookViewId="0">
      <pane xSplit="3" ySplit="7" topLeftCell="D8" activePane="bottomRight" state="frozen"/>
      <selection pane="topRight" activeCell="C1" sqref="C1"/>
      <selection pane="bottomLeft" activeCell="A6" sqref="A6"/>
      <selection pane="bottomRight" activeCell="E8" sqref="E8"/>
    </sheetView>
  </sheetViews>
  <sheetFormatPr defaultRowHeight="16.5" x14ac:dyDescent="0.3"/>
  <cols>
    <col min="1" max="1" width="9.25" bestFit="1" customWidth="1"/>
    <col min="2" max="2" width="7.5" bestFit="1" customWidth="1"/>
    <col min="3" max="3" width="19.125" customWidth="1"/>
    <col min="4" max="4" width="12.25" customWidth="1"/>
    <col min="5" max="5" width="43.75" customWidth="1"/>
    <col min="6" max="6" width="21.5" customWidth="1"/>
    <col min="7" max="7" width="53" style="2" bestFit="1" customWidth="1"/>
    <col min="8" max="8" width="46.125" style="2" customWidth="1"/>
    <col min="9" max="11" width="14.625" style="1" customWidth="1"/>
    <col min="12" max="12" width="14.625" customWidth="1"/>
    <col min="13" max="13" width="14.625" hidden="1" customWidth="1"/>
    <col min="14" max="14" width="16.25" style="40" customWidth="1"/>
  </cols>
  <sheetData>
    <row r="1" spans="1:19" x14ac:dyDescent="0.3">
      <c r="O1" s="23"/>
      <c r="P1" s="16" t="s">
        <v>26</v>
      </c>
      <c r="Q1" s="16" t="s">
        <v>27</v>
      </c>
      <c r="R1" s="16" t="s">
        <v>28</v>
      </c>
      <c r="S1" s="16" t="s">
        <v>29</v>
      </c>
    </row>
    <row r="2" spans="1:19" ht="45" x14ac:dyDescent="0.3">
      <c r="A2" s="53" t="s">
        <v>30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23"/>
      <c r="P2" s="16">
        <f>SUM(Q2:S2)</f>
        <v>34</v>
      </c>
      <c r="Q2" s="16">
        <f>COUNTIF(N8:N41,"완료")</f>
        <v>23</v>
      </c>
      <c r="R2" s="16">
        <f>COUNTIF(N8:N41,"추진중")</f>
        <v>11</v>
      </c>
      <c r="S2" s="16">
        <v>0</v>
      </c>
    </row>
    <row r="3" spans="1:19" ht="45.75" thickBot="1" x14ac:dyDescent="0.35">
      <c r="A3" s="25"/>
      <c r="B3" s="25"/>
      <c r="C3" s="25"/>
      <c r="D3" s="25"/>
      <c r="E3" s="25"/>
      <c r="F3" s="25"/>
      <c r="G3" s="25"/>
      <c r="H3" s="43"/>
      <c r="I3" s="25"/>
      <c r="J3" s="25"/>
      <c r="K3" s="25"/>
      <c r="L3" s="25"/>
      <c r="M3" s="25"/>
      <c r="N3" s="41"/>
      <c r="O3" s="23"/>
      <c r="Q3" s="26">
        <f>Q2/64</f>
        <v>0.359375</v>
      </c>
      <c r="R3" s="26">
        <f>R2/64</f>
        <v>0.171875</v>
      </c>
      <c r="S3" s="26">
        <f>S2/64</f>
        <v>0</v>
      </c>
    </row>
    <row r="4" spans="1:19" s="18" customFormat="1" ht="36.75" customHeight="1" thickBot="1" x14ac:dyDescent="0.35">
      <c r="A4" s="22"/>
      <c r="B4" s="19"/>
      <c r="C4" s="19"/>
      <c r="D4" s="19"/>
      <c r="E4" s="19"/>
      <c r="F4" s="66"/>
      <c r="G4" s="66"/>
      <c r="H4" s="66"/>
      <c r="I4" s="66"/>
      <c r="J4" s="66"/>
      <c r="K4" s="66"/>
      <c r="L4" s="66"/>
      <c r="M4" s="66"/>
      <c r="N4" s="67"/>
    </row>
    <row r="5" spans="1:19" ht="21" customHeight="1" x14ac:dyDescent="0.3">
      <c r="A5" s="54" t="s">
        <v>0</v>
      </c>
      <c r="B5" s="56" t="s">
        <v>17</v>
      </c>
      <c r="C5" s="58" t="s">
        <v>6</v>
      </c>
      <c r="D5" s="58" t="s">
        <v>2</v>
      </c>
      <c r="E5" s="60" t="s">
        <v>1</v>
      </c>
      <c r="F5" s="58" t="s">
        <v>24</v>
      </c>
      <c r="G5" s="58" t="s">
        <v>3</v>
      </c>
      <c r="H5" s="58" t="s">
        <v>18</v>
      </c>
      <c r="I5" s="58" t="s">
        <v>12</v>
      </c>
      <c r="J5" s="58" t="s">
        <v>13</v>
      </c>
      <c r="K5" s="58" t="s">
        <v>14</v>
      </c>
      <c r="L5" s="58" t="s">
        <v>16</v>
      </c>
      <c r="M5" s="64"/>
      <c r="N5" s="62" t="s">
        <v>4</v>
      </c>
    </row>
    <row r="6" spans="1:19" ht="21" customHeight="1" x14ac:dyDescent="0.3">
      <c r="A6" s="55"/>
      <c r="B6" s="57"/>
      <c r="C6" s="59"/>
      <c r="D6" s="59"/>
      <c r="E6" s="61"/>
      <c r="F6" s="59"/>
      <c r="G6" s="59"/>
      <c r="H6" s="59"/>
      <c r="I6" s="59"/>
      <c r="J6" s="59"/>
      <c r="K6" s="59"/>
      <c r="L6" s="59" t="s">
        <v>16</v>
      </c>
      <c r="M6" s="65" t="s">
        <v>5</v>
      </c>
      <c r="N6" s="63"/>
    </row>
    <row r="7" spans="1:19" ht="41.25" customHeight="1" x14ac:dyDescent="0.3">
      <c r="A7" s="68"/>
      <c r="B7" s="69"/>
      <c r="C7" s="70"/>
      <c r="D7" s="34"/>
      <c r="E7" s="35" t="s">
        <v>131</v>
      </c>
      <c r="F7" s="36"/>
      <c r="G7" s="36"/>
      <c r="H7" s="44" t="s">
        <v>23</v>
      </c>
      <c r="I7" s="37">
        <f>SUM(I8:I41)</f>
        <v>3031535</v>
      </c>
      <c r="J7" s="38">
        <f>SUM(J8:J41)</f>
        <v>1176978.1000000001</v>
      </c>
      <c r="K7" s="38">
        <f t="shared" ref="K7" si="0">I7-J7</f>
        <v>1854556.9</v>
      </c>
      <c r="L7" s="38">
        <v>0</v>
      </c>
      <c r="M7" s="39">
        <f>SUM(M16:M41)</f>
        <v>0</v>
      </c>
      <c r="N7" s="42" t="s">
        <v>130</v>
      </c>
    </row>
    <row r="8" spans="1:19" ht="66" x14ac:dyDescent="0.3">
      <c r="A8" s="46">
        <v>1</v>
      </c>
      <c r="B8" s="10" t="s">
        <v>31</v>
      </c>
      <c r="C8" s="14" t="s">
        <v>34</v>
      </c>
      <c r="D8" s="10" t="s">
        <v>48</v>
      </c>
      <c r="E8" s="11" t="s">
        <v>66</v>
      </c>
      <c r="F8" s="28" t="s">
        <v>100</v>
      </c>
      <c r="G8" s="13" t="s">
        <v>182</v>
      </c>
      <c r="H8" s="13" t="s">
        <v>183</v>
      </c>
      <c r="I8" s="30">
        <v>500000</v>
      </c>
      <c r="J8" s="20">
        <v>60752</v>
      </c>
      <c r="K8" s="20">
        <v>439248</v>
      </c>
      <c r="L8" s="24">
        <v>30</v>
      </c>
      <c r="M8" s="7" t="s">
        <v>28</v>
      </c>
      <c r="N8" s="7" t="s">
        <v>141</v>
      </c>
    </row>
    <row r="9" spans="1:19" s="5" customFormat="1" ht="82.5" x14ac:dyDescent="0.3">
      <c r="A9" s="46">
        <v>2</v>
      </c>
      <c r="B9" s="10" t="s">
        <v>31</v>
      </c>
      <c r="C9" s="14" t="s">
        <v>34</v>
      </c>
      <c r="D9" s="10" t="s">
        <v>48</v>
      </c>
      <c r="E9" s="11" t="s">
        <v>67</v>
      </c>
      <c r="F9" s="28" t="s">
        <v>101</v>
      </c>
      <c r="G9" s="13" t="s">
        <v>184</v>
      </c>
      <c r="H9" s="13" t="s">
        <v>185</v>
      </c>
      <c r="I9" s="30">
        <v>500000</v>
      </c>
      <c r="J9" s="20">
        <v>19286</v>
      </c>
      <c r="K9" s="20">
        <v>480714</v>
      </c>
      <c r="L9" s="24">
        <v>30</v>
      </c>
      <c r="M9" s="7" t="s">
        <v>28</v>
      </c>
      <c r="N9" s="7" t="s">
        <v>141</v>
      </c>
    </row>
    <row r="10" spans="1:19" s="5" customFormat="1" ht="66.75" customHeight="1" x14ac:dyDescent="0.3">
      <c r="A10" s="46">
        <v>3</v>
      </c>
      <c r="B10" s="10" t="s">
        <v>31</v>
      </c>
      <c r="C10" s="14" t="s">
        <v>34</v>
      </c>
      <c r="D10" s="10" t="s">
        <v>49</v>
      </c>
      <c r="E10" s="11" t="s">
        <v>68</v>
      </c>
      <c r="F10" s="28" t="s">
        <v>102</v>
      </c>
      <c r="G10" s="13" t="s">
        <v>186</v>
      </c>
      <c r="H10" s="13" t="s">
        <v>187</v>
      </c>
      <c r="I10" s="30">
        <v>340000</v>
      </c>
      <c r="J10" s="20">
        <v>85351</v>
      </c>
      <c r="K10" s="20">
        <v>254649</v>
      </c>
      <c r="L10" s="8">
        <v>90</v>
      </c>
      <c r="M10" s="7" t="s">
        <v>28</v>
      </c>
      <c r="N10" s="7" t="s">
        <v>141</v>
      </c>
    </row>
    <row r="11" spans="1:19" s="5" customFormat="1" ht="66" x14ac:dyDescent="0.3">
      <c r="A11" s="46">
        <v>4</v>
      </c>
      <c r="B11" s="10" t="s">
        <v>31</v>
      </c>
      <c r="C11" s="14" t="s">
        <v>21</v>
      </c>
      <c r="D11" s="10" t="s">
        <v>49</v>
      </c>
      <c r="E11" s="11" t="s">
        <v>69</v>
      </c>
      <c r="F11" s="28" t="s">
        <v>103</v>
      </c>
      <c r="G11" s="13" t="s">
        <v>188</v>
      </c>
      <c r="H11" s="13" t="s">
        <v>189</v>
      </c>
      <c r="I11" s="30">
        <v>500000</v>
      </c>
      <c r="J11" s="21">
        <v>19002</v>
      </c>
      <c r="K11" s="20">
        <v>480998</v>
      </c>
      <c r="L11" s="10">
        <v>30</v>
      </c>
      <c r="M11" s="7" t="s">
        <v>28</v>
      </c>
      <c r="N11" s="7" t="s">
        <v>141</v>
      </c>
    </row>
    <row r="12" spans="1:19" ht="33" x14ac:dyDescent="0.3">
      <c r="A12" s="46">
        <v>5</v>
      </c>
      <c r="B12" s="10" t="s">
        <v>31</v>
      </c>
      <c r="C12" s="14" t="s">
        <v>25</v>
      </c>
      <c r="D12" s="10" t="s">
        <v>43</v>
      </c>
      <c r="E12" s="14" t="s">
        <v>70</v>
      </c>
      <c r="F12" s="14" t="s">
        <v>104</v>
      </c>
      <c r="G12" s="31" t="s">
        <v>132</v>
      </c>
      <c r="H12" s="14" t="s">
        <v>136</v>
      </c>
      <c r="I12" s="30">
        <v>60000</v>
      </c>
      <c r="J12" s="20">
        <v>47083</v>
      </c>
      <c r="K12" s="20">
        <f t="shared" ref="K12:K40" si="1">I12-J12</f>
        <v>12917</v>
      </c>
      <c r="L12" s="7">
        <v>100</v>
      </c>
      <c r="M12" s="7" t="s">
        <v>27</v>
      </c>
      <c r="N12" s="7" t="s">
        <v>133</v>
      </c>
    </row>
    <row r="13" spans="1:19" ht="49.5" x14ac:dyDescent="0.3">
      <c r="A13" s="46">
        <v>6</v>
      </c>
      <c r="B13" s="10" t="s">
        <v>31</v>
      </c>
      <c r="C13" s="14" t="s">
        <v>20</v>
      </c>
      <c r="D13" s="10" t="s">
        <v>50</v>
      </c>
      <c r="E13" s="11" t="s">
        <v>71</v>
      </c>
      <c r="F13" s="28" t="s">
        <v>135</v>
      </c>
      <c r="G13" s="12" t="s">
        <v>152</v>
      </c>
      <c r="H13" s="14" t="s">
        <v>136</v>
      </c>
      <c r="I13" s="30">
        <v>40000</v>
      </c>
      <c r="J13" s="17">
        <v>39955</v>
      </c>
      <c r="K13" s="20">
        <f t="shared" si="1"/>
        <v>45</v>
      </c>
      <c r="L13" s="4">
        <v>100</v>
      </c>
      <c r="M13" s="4"/>
      <c r="N13" s="7" t="s">
        <v>27</v>
      </c>
    </row>
    <row r="14" spans="1:19" s="5" customFormat="1" ht="115.5" x14ac:dyDescent="0.3">
      <c r="A14" s="46">
        <v>7</v>
      </c>
      <c r="B14" s="10" t="s">
        <v>31</v>
      </c>
      <c r="C14" s="14" t="s">
        <v>35</v>
      </c>
      <c r="D14" s="7" t="s">
        <v>51</v>
      </c>
      <c r="E14" s="11" t="s">
        <v>72</v>
      </c>
      <c r="F14" s="29" t="s">
        <v>105</v>
      </c>
      <c r="G14" s="15" t="s">
        <v>190</v>
      </c>
      <c r="H14" s="15"/>
      <c r="I14" s="30">
        <v>180000</v>
      </c>
      <c r="J14" s="17">
        <v>176072</v>
      </c>
      <c r="K14" s="20">
        <v>3928</v>
      </c>
      <c r="L14" s="6">
        <v>100</v>
      </c>
      <c r="M14" s="7" t="s">
        <v>27</v>
      </c>
      <c r="N14" s="7" t="s">
        <v>27</v>
      </c>
    </row>
    <row r="15" spans="1:19" s="5" customFormat="1" ht="33" x14ac:dyDescent="0.3">
      <c r="A15" s="46">
        <v>8</v>
      </c>
      <c r="B15" s="10" t="s">
        <v>31</v>
      </c>
      <c r="C15" s="14" t="s">
        <v>36</v>
      </c>
      <c r="D15" s="10" t="s">
        <v>52</v>
      </c>
      <c r="E15" s="11" t="s">
        <v>73</v>
      </c>
      <c r="F15" s="28" t="s">
        <v>106</v>
      </c>
      <c r="G15" s="15" t="s">
        <v>143</v>
      </c>
      <c r="H15" s="15" t="s">
        <v>142</v>
      </c>
      <c r="I15" s="30">
        <v>130000</v>
      </c>
      <c r="J15" s="21">
        <v>121270</v>
      </c>
      <c r="K15" s="20">
        <f t="shared" si="1"/>
        <v>8730</v>
      </c>
      <c r="L15" s="10">
        <v>100</v>
      </c>
      <c r="M15" s="7" t="s">
        <v>27</v>
      </c>
      <c r="N15" s="7" t="s">
        <v>140</v>
      </c>
    </row>
    <row r="16" spans="1:19" s="5" customFormat="1" ht="49.5" x14ac:dyDescent="0.3">
      <c r="A16" s="46">
        <v>9</v>
      </c>
      <c r="B16" s="10" t="s">
        <v>31</v>
      </c>
      <c r="C16" s="14" t="s">
        <v>35</v>
      </c>
      <c r="D16" s="10" t="s">
        <v>52</v>
      </c>
      <c r="E16" s="11" t="s">
        <v>74</v>
      </c>
      <c r="F16" s="28" t="s">
        <v>107</v>
      </c>
      <c r="G16" s="15" t="s">
        <v>146</v>
      </c>
      <c r="H16" s="14" t="s">
        <v>136</v>
      </c>
      <c r="I16" s="30">
        <v>10000</v>
      </c>
      <c r="J16" s="17">
        <v>9600</v>
      </c>
      <c r="K16" s="20">
        <f t="shared" si="1"/>
        <v>400</v>
      </c>
      <c r="L16" s="6">
        <v>100</v>
      </c>
      <c r="M16" s="7" t="s">
        <v>27</v>
      </c>
      <c r="N16" s="7" t="s">
        <v>147</v>
      </c>
    </row>
    <row r="17" spans="1:14" s="5" customFormat="1" ht="66" x14ac:dyDescent="0.3">
      <c r="A17" s="46">
        <v>10</v>
      </c>
      <c r="B17" s="10" t="s">
        <v>31</v>
      </c>
      <c r="C17" s="14" t="s">
        <v>35</v>
      </c>
      <c r="D17" s="10" t="s">
        <v>52</v>
      </c>
      <c r="E17" s="11" t="s">
        <v>75</v>
      </c>
      <c r="F17" s="28" t="s">
        <v>108</v>
      </c>
      <c r="G17" s="15" t="s">
        <v>156</v>
      </c>
      <c r="H17" s="14" t="s">
        <v>136</v>
      </c>
      <c r="I17" s="30">
        <v>50000</v>
      </c>
      <c r="J17" s="17">
        <v>48101</v>
      </c>
      <c r="K17" s="20">
        <f t="shared" si="1"/>
        <v>1899</v>
      </c>
      <c r="L17" s="6">
        <v>100</v>
      </c>
      <c r="M17" s="7" t="s">
        <v>27</v>
      </c>
      <c r="N17" s="7" t="s">
        <v>27</v>
      </c>
    </row>
    <row r="18" spans="1:14" s="5" customFormat="1" ht="30" customHeight="1" x14ac:dyDescent="0.3">
      <c r="A18" s="46">
        <v>11</v>
      </c>
      <c r="B18" s="10" t="s">
        <v>31</v>
      </c>
      <c r="C18" s="14" t="s">
        <v>36</v>
      </c>
      <c r="D18" s="10" t="s">
        <v>52</v>
      </c>
      <c r="E18" s="11" t="s">
        <v>76</v>
      </c>
      <c r="F18" s="28" t="s">
        <v>109</v>
      </c>
      <c r="G18" s="15" t="s">
        <v>144</v>
      </c>
      <c r="H18" s="15" t="s">
        <v>142</v>
      </c>
      <c r="I18" s="30">
        <v>19500</v>
      </c>
      <c r="J18" s="21">
        <v>19333</v>
      </c>
      <c r="K18" s="20">
        <f t="shared" si="1"/>
        <v>167</v>
      </c>
      <c r="L18" s="10">
        <v>100</v>
      </c>
      <c r="M18" s="7" t="s">
        <v>27</v>
      </c>
      <c r="N18" s="7" t="s">
        <v>140</v>
      </c>
    </row>
    <row r="19" spans="1:14" s="5" customFormat="1" ht="82.5" x14ac:dyDescent="0.3">
      <c r="A19" s="46">
        <v>12</v>
      </c>
      <c r="B19" s="10" t="s">
        <v>31</v>
      </c>
      <c r="C19" s="14" t="s">
        <v>19</v>
      </c>
      <c r="D19" s="10" t="s">
        <v>53</v>
      </c>
      <c r="E19" s="14" t="s">
        <v>77</v>
      </c>
      <c r="F19" s="14" t="s">
        <v>110</v>
      </c>
      <c r="G19" s="52" t="s">
        <v>164</v>
      </c>
      <c r="H19" s="52" t="s">
        <v>165</v>
      </c>
      <c r="I19" s="30">
        <v>175000</v>
      </c>
      <c r="J19" s="17">
        <v>159945</v>
      </c>
      <c r="K19" s="20">
        <f t="shared" si="1"/>
        <v>15055</v>
      </c>
      <c r="L19" s="6">
        <v>100</v>
      </c>
      <c r="M19" s="7" t="s">
        <v>28</v>
      </c>
      <c r="N19" s="7" t="s">
        <v>27</v>
      </c>
    </row>
    <row r="20" spans="1:14" s="5" customFormat="1" ht="99" x14ac:dyDescent="0.3">
      <c r="A20" s="46">
        <v>13</v>
      </c>
      <c r="B20" s="10" t="s">
        <v>31</v>
      </c>
      <c r="C20" s="14" t="s">
        <v>35</v>
      </c>
      <c r="D20" s="10" t="s">
        <v>54</v>
      </c>
      <c r="E20" s="11" t="s">
        <v>78</v>
      </c>
      <c r="F20" s="28" t="s">
        <v>111</v>
      </c>
      <c r="G20" s="15" t="s">
        <v>191</v>
      </c>
      <c r="H20" s="14" t="s">
        <v>192</v>
      </c>
      <c r="I20" s="32">
        <v>68000</v>
      </c>
      <c r="J20" s="20">
        <v>67614</v>
      </c>
      <c r="K20" s="20">
        <f t="shared" si="1"/>
        <v>386</v>
      </c>
      <c r="L20" s="7">
        <v>80</v>
      </c>
      <c r="M20" s="7" t="s">
        <v>28</v>
      </c>
      <c r="N20" s="7" t="s">
        <v>27</v>
      </c>
    </row>
    <row r="21" spans="1:14" s="5" customFormat="1" ht="36" customHeight="1" x14ac:dyDescent="0.3">
      <c r="A21" s="46">
        <v>14</v>
      </c>
      <c r="B21" s="10" t="s">
        <v>31</v>
      </c>
      <c r="C21" s="14" t="s">
        <v>37</v>
      </c>
      <c r="D21" s="10" t="s">
        <v>55</v>
      </c>
      <c r="E21" s="11" t="s">
        <v>79</v>
      </c>
      <c r="F21" s="28" t="s">
        <v>55</v>
      </c>
      <c r="G21" s="31" t="s">
        <v>153</v>
      </c>
      <c r="H21" s="51" t="s">
        <v>136</v>
      </c>
      <c r="I21" s="32">
        <v>25000</v>
      </c>
      <c r="J21" s="27">
        <v>13613</v>
      </c>
      <c r="K21" s="20">
        <f t="shared" si="1"/>
        <v>11387</v>
      </c>
      <c r="L21" s="6">
        <v>100</v>
      </c>
      <c r="M21" s="7" t="s">
        <v>27</v>
      </c>
      <c r="N21" s="7" t="s">
        <v>27</v>
      </c>
    </row>
    <row r="22" spans="1:14" s="5" customFormat="1" ht="280.5" x14ac:dyDescent="0.3">
      <c r="A22" s="46">
        <v>15</v>
      </c>
      <c r="B22" s="10" t="s">
        <v>31</v>
      </c>
      <c r="C22" s="14" t="s">
        <v>38</v>
      </c>
      <c r="D22" s="10" t="s">
        <v>55</v>
      </c>
      <c r="E22" s="28" t="s">
        <v>80</v>
      </c>
      <c r="F22" s="14" t="s">
        <v>55</v>
      </c>
      <c r="G22" s="13" t="s">
        <v>169</v>
      </c>
      <c r="H22" s="12" t="s">
        <v>170</v>
      </c>
      <c r="I22" s="30">
        <v>15200</v>
      </c>
      <c r="J22" s="21">
        <v>15200</v>
      </c>
      <c r="K22" s="21">
        <v>0</v>
      </c>
      <c r="L22" s="7">
        <v>60</v>
      </c>
      <c r="M22" s="7" t="s">
        <v>28</v>
      </c>
      <c r="N22" s="7" t="s">
        <v>137</v>
      </c>
    </row>
    <row r="23" spans="1:14" s="5" customFormat="1" ht="66" x14ac:dyDescent="0.3">
      <c r="A23" s="46">
        <v>16</v>
      </c>
      <c r="B23" s="10" t="s">
        <v>31</v>
      </c>
      <c r="C23" s="14" t="s">
        <v>39</v>
      </c>
      <c r="D23" s="10" t="s">
        <v>55</v>
      </c>
      <c r="E23" s="14" t="s">
        <v>81</v>
      </c>
      <c r="F23" s="14" t="s">
        <v>55</v>
      </c>
      <c r="G23" s="12" t="s">
        <v>155</v>
      </c>
      <c r="H23" s="12" t="s">
        <v>168</v>
      </c>
      <c r="I23" s="30">
        <v>20000</v>
      </c>
      <c r="J23" s="17">
        <v>20000</v>
      </c>
      <c r="K23" s="20">
        <f t="shared" si="1"/>
        <v>0</v>
      </c>
      <c r="L23" s="6">
        <v>50</v>
      </c>
      <c r="M23" s="6"/>
      <c r="N23" s="7" t="s">
        <v>28</v>
      </c>
    </row>
    <row r="24" spans="1:14" s="5" customFormat="1" ht="78.75" customHeight="1" x14ac:dyDescent="0.3">
      <c r="A24" s="46">
        <v>17</v>
      </c>
      <c r="B24" s="10" t="s">
        <v>32</v>
      </c>
      <c r="C24" s="14" t="s">
        <v>40</v>
      </c>
      <c r="D24" s="10" t="s">
        <v>40</v>
      </c>
      <c r="E24" s="11" t="s">
        <v>82</v>
      </c>
      <c r="F24" s="28" t="s">
        <v>112</v>
      </c>
      <c r="G24" s="12" t="s">
        <v>145</v>
      </c>
      <c r="H24" s="12" t="s">
        <v>174</v>
      </c>
      <c r="I24" s="30">
        <v>40000</v>
      </c>
      <c r="J24" s="17">
        <v>0</v>
      </c>
      <c r="K24" s="20">
        <f t="shared" si="1"/>
        <v>40000</v>
      </c>
      <c r="L24" s="6">
        <v>0</v>
      </c>
      <c r="M24" s="7" t="s">
        <v>28</v>
      </c>
      <c r="N24" s="7" t="s">
        <v>139</v>
      </c>
    </row>
    <row r="25" spans="1:14" s="5" customFormat="1" ht="30" customHeight="1" x14ac:dyDescent="0.3">
      <c r="A25" s="46">
        <v>18</v>
      </c>
      <c r="B25" s="10" t="s">
        <v>32</v>
      </c>
      <c r="C25" s="14" t="s">
        <v>8</v>
      </c>
      <c r="D25" s="10" t="s">
        <v>48</v>
      </c>
      <c r="E25" s="11" t="s">
        <v>83</v>
      </c>
      <c r="F25" s="28" t="s">
        <v>113</v>
      </c>
      <c r="G25" s="12" t="s">
        <v>167</v>
      </c>
      <c r="H25" s="50" t="s">
        <v>136</v>
      </c>
      <c r="I25" s="30">
        <v>5000</v>
      </c>
      <c r="J25" s="17">
        <v>5000</v>
      </c>
      <c r="K25" s="20">
        <f t="shared" si="1"/>
        <v>0</v>
      </c>
      <c r="L25" s="6">
        <v>100</v>
      </c>
      <c r="M25" s="7" t="s">
        <v>28</v>
      </c>
      <c r="N25" s="7" t="s">
        <v>27</v>
      </c>
    </row>
    <row r="26" spans="1:14" s="5" customFormat="1" ht="49.5" x14ac:dyDescent="0.3">
      <c r="A26" s="46">
        <v>19</v>
      </c>
      <c r="B26" s="10" t="s">
        <v>32</v>
      </c>
      <c r="C26" s="14" t="s">
        <v>8</v>
      </c>
      <c r="D26" s="10" t="s">
        <v>48</v>
      </c>
      <c r="E26" s="11" t="s">
        <v>84</v>
      </c>
      <c r="F26" s="28" t="s">
        <v>114</v>
      </c>
      <c r="G26" s="12" t="s">
        <v>161</v>
      </c>
      <c r="H26" s="50" t="s">
        <v>151</v>
      </c>
      <c r="I26" s="30">
        <v>5632</v>
      </c>
      <c r="J26" s="17">
        <v>5632</v>
      </c>
      <c r="K26" s="20">
        <f t="shared" si="1"/>
        <v>0</v>
      </c>
      <c r="L26" s="6">
        <v>100</v>
      </c>
      <c r="M26" s="7" t="s">
        <v>27</v>
      </c>
      <c r="N26" s="7" t="s">
        <v>27</v>
      </c>
    </row>
    <row r="27" spans="1:14" s="5" customFormat="1" ht="66" x14ac:dyDescent="0.3">
      <c r="A27" s="46">
        <v>20</v>
      </c>
      <c r="B27" s="10" t="s">
        <v>32</v>
      </c>
      <c r="C27" s="14" t="s">
        <v>11</v>
      </c>
      <c r="D27" s="10" t="s">
        <v>56</v>
      </c>
      <c r="E27" s="11" t="s">
        <v>85</v>
      </c>
      <c r="F27" s="28" t="s">
        <v>115</v>
      </c>
      <c r="G27" s="12" t="s">
        <v>159</v>
      </c>
      <c r="H27" s="50" t="s">
        <v>136</v>
      </c>
      <c r="I27" s="30">
        <v>6000</v>
      </c>
      <c r="J27" s="20">
        <v>5711</v>
      </c>
      <c r="K27" s="20">
        <f t="shared" si="1"/>
        <v>289</v>
      </c>
      <c r="L27" s="7">
        <v>100</v>
      </c>
      <c r="M27" s="7" t="s">
        <v>27</v>
      </c>
      <c r="N27" s="7" t="s">
        <v>27</v>
      </c>
    </row>
    <row r="28" spans="1:14" ht="20.25" customHeight="1" x14ac:dyDescent="0.3">
      <c r="A28" s="46">
        <v>21</v>
      </c>
      <c r="B28" s="10" t="s">
        <v>32</v>
      </c>
      <c r="C28" s="14" t="s">
        <v>41</v>
      </c>
      <c r="D28" s="10" t="s">
        <v>57</v>
      </c>
      <c r="E28" s="11" t="s">
        <v>86</v>
      </c>
      <c r="F28" s="14" t="s">
        <v>116</v>
      </c>
      <c r="G28" s="12" t="s">
        <v>138</v>
      </c>
      <c r="H28" s="12" t="s">
        <v>157</v>
      </c>
      <c r="I28" s="30">
        <v>4240</v>
      </c>
      <c r="J28" s="17">
        <v>4240</v>
      </c>
      <c r="K28" s="20">
        <f t="shared" si="1"/>
        <v>0</v>
      </c>
      <c r="L28" s="6">
        <v>50</v>
      </c>
      <c r="M28" s="7" t="s">
        <v>158</v>
      </c>
      <c r="N28" s="7" t="s">
        <v>28</v>
      </c>
    </row>
    <row r="29" spans="1:14" s="5" customFormat="1" ht="66" x14ac:dyDescent="0.3">
      <c r="A29" s="46">
        <v>22</v>
      </c>
      <c r="B29" s="10" t="s">
        <v>32</v>
      </c>
      <c r="C29" s="14" t="s">
        <v>9</v>
      </c>
      <c r="D29" s="10" t="s">
        <v>58</v>
      </c>
      <c r="E29" s="11" t="s">
        <v>87</v>
      </c>
      <c r="F29" s="14" t="s">
        <v>117</v>
      </c>
      <c r="G29" s="12" t="s">
        <v>148</v>
      </c>
      <c r="H29" s="6" t="s">
        <v>136</v>
      </c>
      <c r="I29" s="30">
        <v>20000</v>
      </c>
      <c r="J29" s="20">
        <v>15240</v>
      </c>
      <c r="K29" s="20">
        <f t="shared" si="1"/>
        <v>4760</v>
      </c>
      <c r="L29" s="6">
        <v>100</v>
      </c>
      <c r="M29" s="7" t="s">
        <v>149</v>
      </c>
      <c r="N29" s="7" t="s">
        <v>27</v>
      </c>
    </row>
    <row r="30" spans="1:14" s="9" customFormat="1" ht="33" x14ac:dyDescent="0.3">
      <c r="A30" s="46">
        <v>23</v>
      </c>
      <c r="B30" s="7" t="s">
        <v>33</v>
      </c>
      <c r="C30" s="14" t="s">
        <v>15</v>
      </c>
      <c r="D30" s="7" t="s">
        <v>59</v>
      </c>
      <c r="E30" s="11" t="s">
        <v>88</v>
      </c>
      <c r="F30" s="29" t="s">
        <v>118</v>
      </c>
      <c r="G30" s="45" t="s">
        <v>150</v>
      </c>
      <c r="H30" s="49" t="s">
        <v>136</v>
      </c>
      <c r="I30" s="30">
        <v>14000</v>
      </c>
      <c r="J30" s="20">
        <v>13678</v>
      </c>
      <c r="K30" s="20">
        <f t="shared" si="1"/>
        <v>322</v>
      </c>
      <c r="L30" s="6">
        <v>100</v>
      </c>
      <c r="M30" s="7" t="s">
        <v>27</v>
      </c>
      <c r="N30" s="7" t="s">
        <v>27</v>
      </c>
    </row>
    <row r="31" spans="1:14" s="5" customFormat="1" ht="93" customHeight="1" x14ac:dyDescent="0.3">
      <c r="A31" s="46">
        <v>24</v>
      </c>
      <c r="B31" s="10" t="s">
        <v>32</v>
      </c>
      <c r="C31" s="14" t="s">
        <v>42</v>
      </c>
      <c r="D31" s="10" t="s">
        <v>60</v>
      </c>
      <c r="E31" s="11" t="s">
        <v>89</v>
      </c>
      <c r="F31" s="28" t="s">
        <v>119</v>
      </c>
      <c r="G31" s="13" t="s">
        <v>178</v>
      </c>
      <c r="H31" s="13" t="s">
        <v>177</v>
      </c>
      <c r="I31" s="32">
        <v>18263</v>
      </c>
      <c r="J31" s="17">
        <v>18263</v>
      </c>
      <c r="K31" s="20">
        <f t="shared" si="1"/>
        <v>0</v>
      </c>
      <c r="L31" s="6">
        <v>66</v>
      </c>
      <c r="M31" s="7" t="s">
        <v>28</v>
      </c>
      <c r="N31" s="7" t="s">
        <v>139</v>
      </c>
    </row>
    <row r="32" spans="1:14" s="5" customFormat="1" ht="66" x14ac:dyDescent="0.3">
      <c r="A32" s="46">
        <v>25</v>
      </c>
      <c r="B32" s="10" t="s">
        <v>32</v>
      </c>
      <c r="C32" s="14" t="s">
        <v>10</v>
      </c>
      <c r="D32" s="10" t="s">
        <v>61</v>
      </c>
      <c r="E32" s="11" t="s">
        <v>90</v>
      </c>
      <c r="F32" s="28" t="s">
        <v>120</v>
      </c>
      <c r="G32" s="13" t="s">
        <v>166</v>
      </c>
      <c r="H32" s="14" t="s">
        <v>136</v>
      </c>
      <c r="I32" s="30">
        <v>50000</v>
      </c>
      <c r="J32" s="20">
        <v>50000</v>
      </c>
      <c r="K32" s="20">
        <f t="shared" si="1"/>
        <v>0</v>
      </c>
      <c r="L32" s="6">
        <v>100</v>
      </c>
      <c r="M32" s="7" t="s">
        <v>28</v>
      </c>
      <c r="N32" s="7" t="s">
        <v>27</v>
      </c>
    </row>
    <row r="33" spans="1:14" s="5" customFormat="1" ht="63.75" customHeight="1" x14ac:dyDescent="0.3">
      <c r="A33" s="46">
        <v>26</v>
      </c>
      <c r="B33" s="14" t="s">
        <v>32</v>
      </c>
      <c r="C33" s="14" t="s">
        <v>43</v>
      </c>
      <c r="D33" s="10" t="s">
        <v>43</v>
      </c>
      <c r="E33" s="11" t="s">
        <v>91</v>
      </c>
      <c r="F33" s="28" t="s">
        <v>121</v>
      </c>
      <c r="G33" s="15" t="s">
        <v>154</v>
      </c>
      <c r="H33" s="14" t="s">
        <v>136</v>
      </c>
      <c r="I33" s="33">
        <v>40000</v>
      </c>
      <c r="J33" s="21">
        <v>38151</v>
      </c>
      <c r="K33" s="20">
        <f t="shared" si="1"/>
        <v>1849</v>
      </c>
      <c r="L33" s="6">
        <v>100</v>
      </c>
      <c r="M33" s="7" t="s">
        <v>27</v>
      </c>
      <c r="N33" s="7" t="s">
        <v>27</v>
      </c>
    </row>
    <row r="34" spans="1:14" s="5" customFormat="1" ht="30" customHeight="1" x14ac:dyDescent="0.3">
      <c r="A34" s="46">
        <v>27</v>
      </c>
      <c r="B34" s="10" t="s">
        <v>33</v>
      </c>
      <c r="C34" s="14" t="s">
        <v>7</v>
      </c>
      <c r="D34" s="10" t="s">
        <v>62</v>
      </c>
      <c r="E34" s="11" t="s">
        <v>92</v>
      </c>
      <c r="F34" s="28" t="s">
        <v>122</v>
      </c>
      <c r="G34" s="12" t="s">
        <v>160</v>
      </c>
      <c r="H34" s="14" t="s">
        <v>136</v>
      </c>
      <c r="I34" s="30">
        <v>10000</v>
      </c>
      <c r="J34" s="17">
        <v>9790</v>
      </c>
      <c r="K34" s="20">
        <v>210</v>
      </c>
      <c r="L34" s="6">
        <v>100</v>
      </c>
      <c r="M34" s="7" t="s">
        <v>27</v>
      </c>
      <c r="N34" s="7" t="s">
        <v>27</v>
      </c>
    </row>
    <row r="35" spans="1:14" s="5" customFormat="1" ht="33" x14ac:dyDescent="0.3">
      <c r="A35" s="46">
        <v>28</v>
      </c>
      <c r="B35" s="10" t="s">
        <v>33</v>
      </c>
      <c r="C35" s="14" t="s">
        <v>7</v>
      </c>
      <c r="D35" s="10" t="s">
        <v>62</v>
      </c>
      <c r="E35" s="11" t="s">
        <v>93</v>
      </c>
      <c r="F35" s="28" t="s">
        <v>123</v>
      </c>
      <c r="G35" s="12" t="s">
        <v>160</v>
      </c>
      <c r="H35" s="15" t="s">
        <v>179</v>
      </c>
      <c r="I35" s="30">
        <v>40000</v>
      </c>
      <c r="J35" s="17">
        <v>36532</v>
      </c>
      <c r="K35" s="20">
        <v>3468</v>
      </c>
      <c r="L35" s="4">
        <v>100</v>
      </c>
      <c r="M35" s="7" t="s">
        <v>27</v>
      </c>
      <c r="N35" s="7" t="s">
        <v>27</v>
      </c>
    </row>
    <row r="36" spans="1:14" s="5" customFormat="1" ht="30" customHeight="1" x14ac:dyDescent="0.3">
      <c r="A36" s="46">
        <v>29</v>
      </c>
      <c r="B36" s="10" t="s">
        <v>32</v>
      </c>
      <c r="C36" s="14" t="s">
        <v>44</v>
      </c>
      <c r="D36" s="10" t="s">
        <v>50</v>
      </c>
      <c r="E36" s="11" t="s">
        <v>94</v>
      </c>
      <c r="F36" s="28" t="s">
        <v>124</v>
      </c>
      <c r="G36" s="12" t="s">
        <v>172</v>
      </c>
      <c r="H36" s="15" t="s">
        <v>173</v>
      </c>
      <c r="I36" s="30">
        <v>10350</v>
      </c>
      <c r="J36" s="17">
        <v>301</v>
      </c>
      <c r="K36" s="20">
        <f t="shared" si="1"/>
        <v>10049</v>
      </c>
      <c r="L36" s="4">
        <v>100</v>
      </c>
      <c r="M36" s="7" t="s">
        <v>28</v>
      </c>
      <c r="N36" s="7" t="s">
        <v>27</v>
      </c>
    </row>
    <row r="37" spans="1:14" s="5" customFormat="1" ht="30" customHeight="1" x14ac:dyDescent="0.3">
      <c r="A37" s="46">
        <v>30</v>
      </c>
      <c r="B37" s="10" t="s">
        <v>32</v>
      </c>
      <c r="C37" s="14" t="s">
        <v>44</v>
      </c>
      <c r="D37" s="10" t="s">
        <v>50</v>
      </c>
      <c r="E37" s="11" t="s">
        <v>95</v>
      </c>
      <c r="F37" s="28" t="s">
        <v>125</v>
      </c>
      <c r="G37" s="12" t="s">
        <v>172</v>
      </c>
      <c r="H37" s="15" t="s">
        <v>173</v>
      </c>
      <c r="I37" s="30">
        <v>10350</v>
      </c>
      <c r="J37" s="20">
        <v>301</v>
      </c>
      <c r="K37" s="20">
        <f t="shared" si="1"/>
        <v>10049</v>
      </c>
      <c r="L37" s="6">
        <v>100</v>
      </c>
      <c r="M37" s="7" t="s">
        <v>28</v>
      </c>
      <c r="N37" s="7" t="s">
        <v>27</v>
      </c>
    </row>
    <row r="38" spans="1:14" s="5" customFormat="1" ht="222" customHeight="1" x14ac:dyDescent="0.3">
      <c r="A38" s="46">
        <v>31</v>
      </c>
      <c r="B38" s="10" t="s">
        <v>32</v>
      </c>
      <c r="C38" s="14" t="s">
        <v>22</v>
      </c>
      <c r="D38" s="10" t="s">
        <v>63</v>
      </c>
      <c r="E38" s="11" t="s">
        <v>96</v>
      </c>
      <c r="F38" s="28" t="s">
        <v>126</v>
      </c>
      <c r="G38" s="12" t="s">
        <v>180</v>
      </c>
      <c r="H38" s="50" t="s">
        <v>136</v>
      </c>
      <c r="I38" s="30">
        <v>5000</v>
      </c>
      <c r="J38" s="17">
        <v>4900</v>
      </c>
      <c r="K38" s="20">
        <f t="shared" si="1"/>
        <v>100</v>
      </c>
      <c r="L38" s="4">
        <v>100</v>
      </c>
      <c r="M38" s="7" t="s">
        <v>27</v>
      </c>
      <c r="N38" s="7" t="s">
        <v>27</v>
      </c>
    </row>
    <row r="39" spans="1:14" s="5" customFormat="1" ht="66.75" customHeight="1" x14ac:dyDescent="0.3">
      <c r="A39" s="46">
        <v>32</v>
      </c>
      <c r="B39" s="10" t="s">
        <v>32</v>
      </c>
      <c r="C39" s="14" t="s">
        <v>45</v>
      </c>
      <c r="D39" s="10" t="s">
        <v>45</v>
      </c>
      <c r="E39" s="11" t="s">
        <v>97</v>
      </c>
      <c r="F39" s="28" t="s">
        <v>127</v>
      </c>
      <c r="G39" s="12" t="s">
        <v>163</v>
      </c>
      <c r="H39" s="12" t="s">
        <v>162</v>
      </c>
      <c r="I39" s="30">
        <v>20000</v>
      </c>
      <c r="J39" s="17">
        <v>1500</v>
      </c>
      <c r="K39" s="20">
        <f t="shared" si="1"/>
        <v>18500</v>
      </c>
      <c r="L39" s="6">
        <v>0</v>
      </c>
      <c r="M39" s="7" t="s">
        <v>28</v>
      </c>
      <c r="N39" s="7" t="s">
        <v>137</v>
      </c>
    </row>
    <row r="40" spans="1:14" s="5" customFormat="1" ht="66" x14ac:dyDescent="0.3">
      <c r="A40" s="46">
        <v>33</v>
      </c>
      <c r="B40" s="10" t="s">
        <v>32</v>
      </c>
      <c r="C40" s="14" t="s">
        <v>46</v>
      </c>
      <c r="D40" s="10" t="s">
        <v>64</v>
      </c>
      <c r="E40" s="11" t="s">
        <v>98</v>
      </c>
      <c r="F40" s="28" t="s">
        <v>128</v>
      </c>
      <c r="G40" s="15" t="s">
        <v>181</v>
      </c>
      <c r="H40" s="14" t="s">
        <v>171</v>
      </c>
      <c r="I40" s="30">
        <v>50000</v>
      </c>
      <c r="J40" s="17">
        <v>45562.1</v>
      </c>
      <c r="K40" s="20">
        <f t="shared" si="1"/>
        <v>4437.9000000000015</v>
      </c>
      <c r="L40" s="4">
        <v>100</v>
      </c>
      <c r="M40" s="7" t="s">
        <v>28</v>
      </c>
      <c r="N40" s="7" t="s">
        <v>27</v>
      </c>
    </row>
    <row r="41" spans="1:14" s="5" customFormat="1" ht="57" customHeight="1" x14ac:dyDescent="0.3">
      <c r="A41" s="46">
        <v>34</v>
      </c>
      <c r="B41" s="10" t="s">
        <v>32</v>
      </c>
      <c r="C41" s="14" t="s">
        <v>47</v>
      </c>
      <c r="D41" s="10" t="s">
        <v>65</v>
      </c>
      <c r="E41" s="11" t="s">
        <v>99</v>
      </c>
      <c r="F41" s="28" t="s">
        <v>129</v>
      </c>
      <c r="G41" s="15" t="s">
        <v>175</v>
      </c>
      <c r="H41" s="15" t="s">
        <v>176</v>
      </c>
      <c r="I41" s="30">
        <v>50000</v>
      </c>
      <c r="J41" s="47">
        <v>0</v>
      </c>
      <c r="K41" s="20">
        <v>50000</v>
      </c>
      <c r="L41" s="48">
        <v>0</v>
      </c>
      <c r="M41" s="7" t="s">
        <v>28</v>
      </c>
      <c r="N41" s="7" t="s">
        <v>134</v>
      </c>
    </row>
    <row r="42" spans="1:14" x14ac:dyDescent="0.3">
      <c r="K42" s="3"/>
    </row>
  </sheetData>
  <autoFilter ref="A6:N41" xr:uid="{AAFFA430-F3EC-4ACC-A69E-5831DC61A032}"/>
  <mergeCells count="17">
    <mergeCell ref="A7:C7"/>
    <mergeCell ref="H5:H6"/>
    <mergeCell ref="I5:I6"/>
    <mergeCell ref="J5:J6"/>
    <mergeCell ref="K5:K6"/>
    <mergeCell ref="A2:N2"/>
    <mergeCell ref="A5:A6"/>
    <mergeCell ref="B5:B6"/>
    <mergeCell ref="C5:C6"/>
    <mergeCell ref="D5:D6"/>
    <mergeCell ref="E5:E6"/>
    <mergeCell ref="F5:F6"/>
    <mergeCell ref="G5:G6"/>
    <mergeCell ref="N5:N6"/>
    <mergeCell ref="L5:L6"/>
    <mergeCell ref="M5:M6"/>
    <mergeCell ref="F4:N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2025-10-14T04:13:59Z</dcterms:modified>
</cp:coreProperties>
</file>